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D51" i="1"/>
  <c r="D17"/>
  <c r="D12"/>
  <c r="D14"/>
  <c r="D31"/>
  <c r="D30"/>
  <c r="D19"/>
  <c r="D10"/>
  <c r="D22"/>
  <c r="D21"/>
  <c r="D48"/>
  <c r="D47"/>
  <c r="D38"/>
  <c r="D37"/>
  <c r="D44"/>
  <c r="D43"/>
  <c r="D25"/>
  <c r="D24"/>
  <c r="I17"/>
  <c r="J17"/>
  <c r="K17"/>
  <c r="L17"/>
  <c r="E11"/>
  <c r="E10"/>
  <c r="F11"/>
  <c r="F10"/>
  <c r="G11"/>
  <c r="G10"/>
  <c r="H11"/>
  <c r="H10"/>
  <c r="J11"/>
  <c r="K11"/>
  <c r="L11"/>
  <c r="I11"/>
  <c r="I22"/>
  <c r="I21"/>
  <c r="I26"/>
  <c r="I25"/>
  <c r="I24"/>
  <c r="I29"/>
  <c r="I27"/>
  <c r="I38"/>
  <c r="I37"/>
  <c r="J26"/>
  <c r="J25"/>
  <c r="J24"/>
  <c r="K26"/>
  <c r="K25"/>
  <c r="K24"/>
  <c r="L26"/>
  <c r="L25"/>
  <c r="L24"/>
  <c r="E22"/>
  <c r="E21"/>
  <c r="E29"/>
  <c r="E27"/>
  <c r="F22"/>
  <c r="F21"/>
  <c r="F29"/>
  <c r="F27"/>
  <c r="G22"/>
  <c r="G21"/>
  <c r="G29"/>
  <c r="G27"/>
  <c r="H22"/>
  <c r="H21"/>
  <c r="H29"/>
  <c r="H27"/>
  <c r="J22"/>
  <c r="J21"/>
  <c r="J29"/>
  <c r="J27"/>
  <c r="J38"/>
  <c r="J37"/>
  <c r="K38"/>
  <c r="K37"/>
  <c r="K22"/>
  <c r="K21"/>
  <c r="K29"/>
  <c r="K27"/>
  <c r="L38"/>
  <c r="L37"/>
  <c r="L22"/>
  <c r="L21"/>
  <c r="L29"/>
  <c r="L27"/>
  <c r="I44"/>
  <c r="I43"/>
  <c r="J44"/>
  <c r="J43"/>
  <c r="K44"/>
  <c r="K43"/>
  <c r="L44"/>
  <c r="L43"/>
  <c r="J48"/>
  <c r="J47"/>
  <c r="L48"/>
  <c r="L47"/>
  <c r="K48"/>
  <c r="K47"/>
  <c r="I48"/>
  <c r="I47"/>
  <c r="D27"/>
  <c r="D29"/>
  <c r="D42"/>
  <c r="D41"/>
  <c r="D40"/>
  <c r="K10"/>
  <c r="K9"/>
  <c r="I10"/>
  <c r="J10"/>
  <c r="J9"/>
  <c r="F9"/>
  <c r="F51"/>
  <c r="L10"/>
  <c r="H9"/>
  <c r="H51"/>
  <c r="K42"/>
  <c r="K41"/>
  <c r="K40"/>
  <c r="I42"/>
  <c r="I41"/>
  <c r="I40"/>
  <c r="L42"/>
  <c r="L41"/>
  <c r="L40"/>
  <c r="J42"/>
  <c r="J41"/>
  <c r="J40"/>
  <c r="D11"/>
  <c r="G9"/>
  <c r="G51"/>
  <c r="L9"/>
  <c r="L51"/>
  <c r="E9"/>
  <c r="E51"/>
  <c r="I9"/>
  <c r="I51"/>
  <c r="J51"/>
  <c r="K51"/>
  <c r="D9"/>
</calcChain>
</file>

<file path=xl/sharedStrings.xml><?xml version="1.0" encoding="utf-8"?>
<sst xmlns="http://schemas.openxmlformats.org/spreadsheetml/2006/main" count="148" uniqueCount="99">
  <si>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</si>
  <si>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</si>
  <si>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</si>
  <si>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</si>
  <si>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</si>
  <si>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</si>
  <si>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</si>
  <si>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</si>
  <si>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</si>
  <si>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</si>
  <si>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</si>
  <si>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</si>
  <si>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</si>
  <si>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</si>
  <si>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</si>
  <si>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</si>
  <si>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</si>
  <si>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</si>
  <si>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</si>
  <si>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</si>
  <si>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</si>
  <si>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</si>
  <si>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</si>
  <si>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</si>
  <si>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</si>
  <si>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</si>
  <si>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>к Решению Муниципального</t>
  </si>
  <si>
    <t>ДОХОДЫ ОТ ОКАЗАНИЯ ПЛАТНЫХ УСЛУГ (РАБОТ) И КОМПЕНСАЦИИ ЗАТРАТ ГОСУДАРСТВА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</si>
  <si>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</si>
  <si>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</si>
  <si>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</si>
  <si>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</si>
  <si>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</si>
  <si>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</si>
  <si>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</si>
  <si>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</si>
  <si>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</si>
  <si>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</si>
  <si>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</si>
  <si>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</si>
  <si>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</si>
  <si>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</si>
  <si>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</si>
  <si>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</si>
  <si>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</si>
  <si>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</si>
  <si>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</si>
  <si>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</si>
  <si>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</si>
  <si>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</si>
  <si>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</si>
  <si>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</si>
  <si>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</si>
  <si>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</si>
  <si>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</si>
  <si>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</si>
  <si>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</si>
  <si>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</si>
  <si>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</si>
  <si>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</si>
  <si>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1 05 01050 01 0000 110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</si>
  <si>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</si>
  <si>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</si>
  <si>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</si>
  <si>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</si>
  <si>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</si>
  <si>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</si>
  <si>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</si>
  <si>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</si>
  <si>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</si>
  <si>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</si>
  <si>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</si>
  <si>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</si>
  <si>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</si>
  <si>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</si>
  <si>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</si>
  <si>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</si>
  <si>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</si>
  <si>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</si>
  <si>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</si>
  <si>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</si>
  <si>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</si>
  <si>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 xml:space="preserve">                                образования Муниципальный округ Звездное на 2017 год</t>
  </si>
  <si>
    <t>Средства, составляющие восстановительную стоимость зеленых насаждений внутриквартального озеленения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</si>
  <si>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Субвенции бюджетам бюджетной системы Российской Федерации</t>
  </si>
  <si>
    <t xml:space="preserve">Глава муниципального образования                                            </t>
  </si>
  <si>
    <t xml:space="preserve"> 2 02 30000 00 0000 151</t>
  </si>
  <si>
    <t xml:space="preserve"> 2 02 30024 00 0000 151</t>
  </si>
  <si>
    <t xml:space="preserve"> 2 02 30024 03 0000 151</t>
  </si>
  <si>
    <t xml:space="preserve"> 2 02 30024 03 0100 151</t>
  </si>
  <si>
    <t xml:space="preserve"> 2 02 30024 03 0200 151</t>
  </si>
  <si>
    <t xml:space="preserve"> 2 02 30027 00 0000 151</t>
  </si>
  <si>
    <t xml:space="preserve"> 2 02 30027 03 0000 151</t>
  </si>
  <si>
    <t xml:space="preserve"> 2 02 30027 03 0100 151</t>
  </si>
  <si>
    <t xml:space="preserve"> 2 02 30027 03 0200 151</t>
  </si>
  <si>
    <t xml:space="preserve">                                     </t>
  </si>
  <si>
    <t xml:space="preserve">Муниципальный округ Звездное                                    М.А.Разинков                                           </t>
  </si>
  <si>
    <t>Совета МО МО Звездное</t>
  </si>
  <si>
    <t xml:space="preserve">  от 16.02.2017 года №2-1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</si>
</sst>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0" fillId="0" borderId="4" xfId="0" applyNumberFormat="1" applyBorder="1" applyAlignment="1">
      <alignment horizontal="center" vertical="justify" wrapText="1"/>
    </xf>
    <xf numFmtId="3" fontId="5" fillId="0" borderId="5" xfId="0" applyNumberFormat="1" applyFont="1" applyBorder="1" applyAlignment="1">
      <alignment horizontal="center" vertical="justify" wrapText="1"/>
    </xf>
    <xf numFmtId="3" fontId="1" fillId="0" borderId="4" xfId="0" applyNumberFormat="1" applyFont="1" applyBorder="1" applyAlignment="1">
      <alignment horizontal="center" vertical="justify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1" fillId="0" borderId="3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center" vertical="justify"/>
    </xf>
    <xf numFmtId="3" fontId="2" fillId="0" borderId="3" xfId="0" applyNumberFormat="1" applyFont="1" applyBorder="1" applyAlignment="1">
      <alignment horizontal="center" vertical="justify"/>
    </xf>
    <xf numFmtId="3" fontId="2" fillId="0" borderId="1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3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12" xfId="0" applyNumberFormat="1" applyFont="1" applyBorder="1" applyAlignment="1">
      <alignment horizontal="center" vertical="justify"/>
    </xf>
    <xf numFmtId="164" fontId="5" fillId="0" borderId="13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12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8" xfId="0" applyNumberFormat="1" applyFon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9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3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justify" wrapText="1"/>
    </xf>
    <xf numFmtId="165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12" xfId="0" applyNumberFormat="1" applyFont="1" applyBorder="1" applyAlignment="1">
      <alignment horizontal="center" vertical="justify"/>
    </xf>
    <xf numFmtId="165" fontId="1" fillId="0" borderId="4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8" xfId="0" applyNumberFormat="1" applyFont="1" applyBorder="1" applyAlignment="1">
      <alignment horizontal="center" vertical="justify"/>
    </xf>
    <xf numFmtId="165" fontId="1" fillId="0" borderId="3" xfId="0" applyNumberFormat="1" applyFont="1" applyBorder="1" applyAlignment="1">
      <alignment horizontal="center" vertical="justify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9" fillId="0" borderId="0" xfId="0" applyNumberFormat="1" applyFont="1" applyAlignment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justify" wrapText="1"/>
    </xf>
    <xf numFmtId="165" fontId="9" fillId="0" borderId="1" xfId="0" applyNumberFormat="1" applyFont="1" applyBorder="1" applyAlignment="1">
      <alignment horizontal="center" vertical="justify" wrapText="1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9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165" fontId="10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0" fillId="0" borderId="8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7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3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0" fontId="13" fillId="0" borderId="2" xfId="0" applyNumberFormat="1" applyFont="1" applyFill="1" applyBorder="1" applyAlignment="1" applyProtection="1">
      <alignment vertical="top" wrapText="1"/>
    </xf>
    <xf numFmtId="0" fontId="2" fillId="0" borderId="0" xfId="0" applyFont="1" applyAlignment="1">
      <alignment horizontal="left"/>
    </xf>
    <xf numFmtId="49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49" fontId="14" fillId="0" borderId="0" xfId="0" applyNumberFormat="1" applyFont="1" applyAlignment="1"/>
    <xf numFmtId="0" fontId="15" fillId="0" borderId="0" xfId="0" applyFont="1" applyAlignment="1"/>
    <xf numFmtId="0" fontId="15" fillId="0" borderId="0" xfId="0" applyFont="1" applyAlignment="1">
      <alignment vertical="center" wrapText="1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center"/>
    </xf>
    <xf numFmtId="3" fontId="15" fillId="0" borderId="0" xfId="0" applyNumberFormat="1" applyFont="1"/>
    <xf numFmtId="3" fontId="7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workbookViewId="0">
      <selection activeCell="P14" sqref="P14"/>
    </sheetView>
  </sheetViews>
  <sheetFormatPr defaultRowHeight="12.75"/>
  <cols>
    <col min="1" max="1" width="5.85546875" style="109" customWidth="1"/>
    <col min="2" max="2" width="21.28515625" style="31" customWidth="1"/>
    <col min="3" max="3" width="49.85546875" style="1" customWidth="1"/>
    <col min="4" max="4" width="10.140625" style="8" customWidth="1"/>
    <col min="5" max="5" width="0.28515625" style="10" hidden="1" customWidth="1"/>
    <col min="6" max="6" width="0.7109375" style="10" hidden="1" customWidth="1"/>
    <col min="7" max="7" width="0.7109375" style="19" hidden="1" customWidth="1"/>
    <col min="8" max="8" width="0.42578125" style="19" hidden="1" customWidth="1"/>
    <col min="9" max="9" width="0.28515625" style="31" hidden="1" customWidth="1"/>
    <col min="10" max="11" width="8.7109375" style="31" hidden="1" customWidth="1"/>
    <col min="12" max="12" width="9.28515625" style="31" hidden="1" customWidth="1"/>
  </cols>
  <sheetData>
    <row r="1" spans="1:12">
      <c r="B1" s="179" t="s">
        <v>29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>
      <c r="B2" s="107"/>
      <c r="C2" s="179" t="s">
        <v>26</v>
      </c>
      <c r="D2" s="179"/>
      <c r="E2" s="179"/>
      <c r="F2" s="179"/>
      <c r="G2" s="179"/>
      <c r="H2" s="179"/>
      <c r="I2" s="179"/>
      <c r="J2" s="179"/>
      <c r="K2" s="179"/>
      <c r="L2" s="179"/>
    </row>
    <row r="3" spans="1:12">
      <c r="B3" s="107"/>
      <c r="C3" s="179" t="s">
        <v>97</v>
      </c>
      <c r="D3" s="179"/>
      <c r="E3" s="179"/>
      <c r="F3" s="179"/>
      <c r="G3" s="179"/>
      <c r="H3" s="179"/>
      <c r="I3" s="179"/>
      <c r="J3" s="179"/>
      <c r="K3" s="179"/>
      <c r="L3" s="179"/>
    </row>
    <row r="4" spans="1:12">
      <c r="B4" s="107"/>
      <c r="C4" s="179" t="s">
        <v>98</v>
      </c>
      <c r="D4" s="179"/>
      <c r="E4" s="179"/>
      <c r="F4" s="179"/>
      <c r="G4" s="179"/>
      <c r="H4" s="179"/>
      <c r="I4" s="179"/>
      <c r="J4" s="179"/>
      <c r="K4" s="179"/>
      <c r="L4" s="179"/>
    </row>
    <row r="5" spans="1:12">
      <c r="B5" s="114" t="s">
        <v>35</v>
      </c>
      <c r="C5" s="115"/>
      <c r="D5" s="29"/>
      <c r="G5" s="20"/>
      <c r="H5" s="20"/>
    </row>
    <row r="6" spans="1:12" ht="15">
      <c r="B6" s="116" t="s">
        <v>82</v>
      </c>
      <c r="C6" s="117"/>
      <c r="D6" s="40"/>
      <c r="E6" s="9"/>
      <c r="F6" s="9"/>
      <c r="G6" s="21"/>
      <c r="H6" s="21"/>
      <c r="I6" s="32"/>
      <c r="J6" s="32"/>
      <c r="K6" s="32"/>
      <c r="L6" s="32"/>
    </row>
    <row r="7" spans="1:12" ht="12" customHeight="1">
      <c r="B7" s="32"/>
      <c r="C7" s="2"/>
      <c r="D7" s="99" t="s">
        <v>30</v>
      </c>
      <c r="E7" s="9"/>
      <c r="F7" s="9"/>
      <c r="G7" s="21"/>
      <c r="H7" s="21"/>
      <c r="I7" s="32"/>
      <c r="J7" s="32"/>
      <c r="K7" s="32"/>
      <c r="L7" s="32"/>
    </row>
    <row r="8" spans="1:12" s="98" customFormat="1" ht="22.5" customHeight="1">
      <c r="A8" s="181" t="s">
        <v>32</v>
      </c>
      <c r="B8" s="182"/>
      <c r="C8" s="100" t="s">
        <v>0</v>
      </c>
      <c r="D8" s="101" t="s">
        <v>31</v>
      </c>
      <c r="E8" s="92" t="s">
        <v>1</v>
      </c>
      <c r="F8" s="93" t="s">
        <v>2</v>
      </c>
      <c r="G8" s="94" t="s">
        <v>3</v>
      </c>
      <c r="H8" s="95" t="s">
        <v>4</v>
      </c>
      <c r="I8" s="96" t="s">
        <v>13</v>
      </c>
      <c r="J8" s="97" t="s">
        <v>2</v>
      </c>
      <c r="K8" s="96" t="s">
        <v>3</v>
      </c>
      <c r="L8" s="96" t="s">
        <v>4</v>
      </c>
    </row>
    <row r="9" spans="1:12">
      <c r="A9" s="112" t="s">
        <v>46</v>
      </c>
      <c r="B9" s="150" t="s">
        <v>53</v>
      </c>
      <c r="C9" s="136" t="s">
        <v>18</v>
      </c>
      <c r="D9" s="137">
        <f>D10+D21+D27+D24+D37</f>
        <v>103051.3</v>
      </c>
      <c r="E9" s="81" t="e">
        <f>E10+E21+#REF!+E27+E24+E37</f>
        <v>#REF!</v>
      </c>
      <c r="F9" s="81" t="e">
        <f>F10+F21+#REF!+F27+F24+F37</f>
        <v>#REF!</v>
      </c>
      <c r="G9" s="81" t="e">
        <f>G10+G21+#REF!+G27+G24+G37</f>
        <v>#REF!</v>
      </c>
      <c r="H9" s="81" t="e">
        <f>H10+H21+#REF!+H27+H24+H37</f>
        <v>#REF!</v>
      </c>
      <c r="I9" s="81" t="e">
        <f>I10+I21+#REF!+I24+I27+I37</f>
        <v>#REF!</v>
      </c>
      <c r="J9" s="81" t="e">
        <f>J10+J21+#REF!+J27+J24+J37</f>
        <v>#REF!</v>
      </c>
      <c r="K9" s="81" t="e">
        <f>K10+K21+#REF!+K27+K24+K37</f>
        <v>#REF!</v>
      </c>
      <c r="L9" s="81" t="e">
        <f>L10+L21+#REF!+L27+L24+L37</f>
        <v>#REF!</v>
      </c>
    </row>
    <row r="10" spans="1:12">
      <c r="A10" s="112" t="s">
        <v>46</v>
      </c>
      <c r="B10" s="119" t="s">
        <v>54</v>
      </c>
      <c r="C10" s="120" t="s">
        <v>5</v>
      </c>
      <c r="D10" s="121">
        <f>D11+D17+D19</f>
        <v>96397.8</v>
      </c>
      <c r="E10" s="51" t="e">
        <f t="shared" ref="E10:L10" si="0">E11+E17</f>
        <v>#REF!</v>
      </c>
      <c r="F10" s="51" t="e">
        <f t="shared" si="0"/>
        <v>#REF!</v>
      </c>
      <c r="G10" s="51" t="e">
        <f t="shared" si="0"/>
        <v>#REF!</v>
      </c>
      <c r="H10" s="51" t="e">
        <f t="shared" si="0"/>
        <v>#REF!</v>
      </c>
      <c r="I10" s="51" t="e">
        <f t="shared" si="0"/>
        <v>#REF!</v>
      </c>
      <c r="J10" s="51" t="e">
        <f t="shared" si="0"/>
        <v>#REF!</v>
      </c>
      <c r="K10" s="51" t="e">
        <f t="shared" si="0"/>
        <v>#REF!</v>
      </c>
      <c r="L10" s="51" t="e">
        <f t="shared" si="0"/>
        <v>#REF!</v>
      </c>
    </row>
    <row r="11" spans="1:12" s="3" customFormat="1" ht="22.5" customHeight="1">
      <c r="A11" s="112" t="s">
        <v>47</v>
      </c>
      <c r="B11" s="150" t="s">
        <v>55</v>
      </c>
      <c r="C11" s="128" t="s">
        <v>17</v>
      </c>
      <c r="D11" s="151">
        <f>D12+D14+D16</f>
        <v>32048.7</v>
      </c>
      <c r="E11" s="49" t="e">
        <f>E13+#REF!+E15+#REF!+E16</f>
        <v>#REF!</v>
      </c>
      <c r="F11" s="49" t="e">
        <f>F13+#REF!+F15+#REF!+F16</f>
        <v>#REF!</v>
      </c>
      <c r="G11" s="49" t="e">
        <f>G13+#REF!+G15+#REF!+G16</f>
        <v>#REF!</v>
      </c>
      <c r="H11" s="49" t="e">
        <f>H13+#REF!+H15+#REF!+H16</f>
        <v>#REF!</v>
      </c>
      <c r="I11" s="49" t="e">
        <f>I13+#REF!+I15+#REF!+I16</f>
        <v>#REF!</v>
      </c>
      <c r="J11" s="49" t="e">
        <f>J13+#REF!+J15+#REF!+J16</f>
        <v>#REF!</v>
      </c>
      <c r="K11" s="49" t="e">
        <f>K13+#REF!+K15+#REF!+K16</f>
        <v>#REF!</v>
      </c>
      <c r="L11" s="49" t="e">
        <f>L13+#REF!+L15+#REF!+L16</f>
        <v>#REF!</v>
      </c>
    </row>
    <row r="12" spans="1:12" s="3" customFormat="1" ht="23.65" customHeight="1">
      <c r="A12" s="112" t="s">
        <v>47</v>
      </c>
      <c r="B12" s="122" t="s">
        <v>56</v>
      </c>
      <c r="C12" s="123" t="s">
        <v>16</v>
      </c>
      <c r="D12" s="124">
        <f>D13</f>
        <v>22713.7</v>
      </c>
      <c r="E12" s="87"/>
      <c r="F12" s="88"/>
      <c r="G12" s="89"/>
      <c r="H12" s="90"/>
      <c r="I12" s="49"/>
      <c r="J12" s="91"/>
      <c r="K12" s="49"/>
      <c r="L12" s="49"/>
    </row>
    <row r="13" spans="1:12" s="5" customFormat="1" ht="22.15" customHeight="1">
      <c r="A13" s="159" t="s">
        <v>47</v>
      </c>
      <c r="B13" s="125" t="s">
        <v>57</v>
      </c>
      <c r="C13" s="152" t="s">
        <v>16</v>
      </c>
      <c r="D13" s="153">
        <v>22713.7</v>
      </c>
      <c r="E13" s="23">
        <v>489</v>
      </c>
      <c r="F13" s="15">
        <v>803</v>
      </c>
      <c r="G13" s="11">
        <v>1172</v>
      </c>
      <c r="H13" s="33">
        <v>821</v>
      </c>
      <c r="I13" s="44">
        <v>100</v>
      </c>
      <c r="J13" s="48">
        <v>6500</v>
      </c>
      <c r="K13" s="44">
        <v>8100</v>
      </c>
      <c r="L13" s="47">
        <v>3449</v>
      </c>
    </row>
    <row r="14" spans="1:12" s="5" customFormat="1" ht="35.65" customHeight="1">
      <c r="A14" s="112" t="s">
        <v>47</v>
      </c>
      <c r="B14" s="122" t="s">
        <v>58</v>
      </c>
      <c r="C14" s="126" t="s">
        <v>15</v>
      </c>
      <c r="D14" s="124">
        <f>D15</f>
        <v>7240</v>
      </c>
      <c r="E14" s="23"/>
      <c r="F14" s="15"/>
      <c r="G14" s="11"/>
      <c r="H14" s="33"/>
      <c r="I14" s="44"/>
      <c r="J14" s="48"/>
      <c r="K14" s="44"/>
      <c r="L14" s="47"/>
    </row>
    <row r="15" spans="1:12" s="6" customFormat="1" ht="23.65" customHeight="1">
      <c r="A15" s="159" t="s">
        <v>47</v>
      </c>
      <c r="B15" s="125" t="s">
        <v>59</v>
      </c>
      <c r="C15" s="154" t="s">
        <v>15</v>
      </c>
      <c r="D15" s="153">
        <v>7240</v>
      </c>
      <c r="E15" s="24">
        <v>303</v>
      </c>
      <c r="F15" s="16">
        <v>325</v>
      </c>
      <c r="G15" s="12">
        <v>450</v>
      </c>
      <c r="H15" s="34">
        <v>359</v>
      </c>
      <c r="I15" s="44">
        <v>200</v>
      </c>
      <c r="J15" s="48">
        <v>800</v>
      </c>
      <c r="K15" s="44">
        <v>1100</v>
      </c>
      <c r="L15" s="47">
        <v>1260</v>
      </c>
    </row>
    <row r="16" spans="1:12" s="6" customFormat="1" ht="24" customHeight="1">
      <c r="A16" s="112" t="s">
        <v>47</v>
      </c>
      <c r="B16" s="122" t="s">
        <v>60</v>
      </c>
      <c r="C16" s="123" t="s">
        <v>25</v>
      </c>
      <c r="D16" s="124">
        <v>2095</v>
      </c>
      <c r="E16" s="23"/>
      <c r="F16" s="66"/>
      <c r="G16" s="11"/>
      <c r="H16" s="33"/>
      <c r="I16" s="44">
        <v>336</v>
      </c>
      <c r="J16" s="48">
        <v>370</v>
      </c>
      <c r="K16" s="44">
        <v>554</v>
      </c>
      <c r="L16" s="47">
        <v>340</v>
      </c>
    </row>
    <row r="17" spans="1:12" s="3" customFormat="1" ht="25.15" customHeight="1">
      <c r="A17" s="112" t="s">
        <v>47</v>
      </c>
      <c r="B17" s="119" t="s">
        <v>61</v>
      </c>
      <c r="C17" s="155" t="s">
        <v>6</v>
      </c>
      <c r="D17" s="151">
        <f>D18</f>
        <v>62053.1</v>
      </c>
      <c r="E17" s="27">
        <v>5256</v>
      </c>
      <c r="F17" s="71">
        <v>5971</v>
      </c>
      <c r="G17" s="74">
        <v>6796</v>
      </c>
      <c r="H17" s="75">
        <v>6007</v>
      </c>
      <c r="I17" s="49" t="e">
        <f>I18+#REF!</f>
        <v>#REF!</v>
      </c>
      <c r="J17" s="49" t="e">
        <f>J18+#REF!</f>
        <v>#REF!</v>
      </c>
      <c r="K17" s="49" t="e">
        <f>K18+#REF!</f>
        <v>#REF!</v>
      </c>
      <c r="L17" s="49" t="e">
        <f>L18+#REF!</f>
        <v>#REF!</v>
      </c>
    </row>
    <row r="18" spans="1:12" s="3" customFormat="1" ht="15" customHeight="1">
      <c r="A18" s="159" t="s">
        <v>47</v>
      </c>
      <c r="B18" s="125" t="s">
        <v>62</v>
      </c>
      <c r="C18" s="152" t="s">
        <v>6</v>
      </c>
      <c r="D18" s="153">
        <v>62053.1</v>
      </c>
      <c r="E18" s="23"/>
      <c r="F18" s="15"/>
      <c r="G18" s="11"/>
      <c r="H18" s="33"/>
      <c r="I18" s="47">
        <v>200</v>
      </c>
      <c r="J18" s="69">
        <v>4500</v>
      </c>
      <c r="K18" s="47">
        <v>4400</v>
      </c>
      <c r="L18" s="47">
        <v>3900</v>
      </c>
    </row>
    <row r="19" spans="1:12" s="167" customFormat="1" ht="23.65" customHeight="1">
      <c r="A19" s="112" t="s">
        <v>47</v>
      </c>
      <c r="B19" s="150" t="s">
        <v>63</v>
      </c>
      <c r="C19" s="156" t="s">
        <v>34</v>
      </c>
      <c r="D19" s="124">
        <f>D20</f>
        <v>2296</v>
      </c>
      <c r="E19" s="161"/>
      <c r="F19" s="162"/>
      <c r="G19" s="163"/>
      <c r="H19" s="164"/>
      <c r="I19" s="165"/>
      <c r="J19" s="166"/>
      <c r="K19" s="165"/>
      <c r="L19" s="165"/>
    </row>
    <row r="20" spans="1:12" s="3" customFormat="1" ht="30.4" customHeight="1">
      <c r="A20" s="159" t="s">
        <v>47</v>
      </c>
      <c r="B20" s="125" t="s">
        <v>64</v>
      </c>
      <c r="C20" s="152" t="s">
        <v>43</v>
      </c>
      <c r="D20" s="153">
        <v>2296</v>
      </c>
      <c r="E20" s="23"/>
      <c r="F20" s="15"/>
      <c r="G20" s="11"/>
      <c r="H20" s="33"/>
      <c r="I20" s="47"/>
      <c r="J20" s="69"/>
      <c r="K20" s="47"/>
      <c r="L20" s="47"/>
    </row>
    <row r="21" spans="1:12" s="4" customFormat="1" ht="22.5" hidden="1">
      <c r="A21" s="113" t="s">
        <v>46</v>
      </c>
      <c r="B21" s="127" t="s">
        <v>65</v>
      </c>
      <c r="C21" s="128" t="s">
        <v>7</v>
      </c>
      <c r="D21" s="129">
        <f>D22</f>
        <v>0</v>
      </c>
      <c r="E21" s="76">
        <f>E22</f>
        <v>628</v>
      </c>
      <c r="F21" s="77">
        <f t="shared" ref="F21:H22" si="1">F22</f>
        <v>749</v>
      </c>
      <c r="G21" s="77">
        <f t="shared" si="1"/>
        <v>5665</v>
      </c>
      <c r="H21" s="78">
        <f t="shared" si="1"/>
        <v>2348</v>
      </c>
      <c r="I21" s="79">
        <f t="shared" ref="I21:L22" si="2">I22</f>
        <v>1500</v>
      </c>
      <c r="J21" s="80">
        <f t="shared" si="2"/>
        <v>1000</v>
      </c>
      <c r="K21" s="79">
        <f t="shared" si="2"/>
        <v>1100</v>
      </c>
      <c r="L21" s="79">
        <f t="shared" si="2"/>
        <v>900</v>
      </c>
    </row>
    <row r="22" spans="1:12" s="4" customFormat="1" ht="22.5" hidden="1">
      <c r="A22" s="113" t="s">
        <v>47</v>
      </c>
      <c r="B22" s="130" t="s">
        <v>66</v>
      </c>
      <c r="C22" s="131" t="s">
        <v>8</v>
      </c>
      <c r="D22" s="132">
        <f>D23</f>
        <v>0</v>
      </c>
      <c r="E22" s="25">
        <f>E23</f>
        <v>628</v>
      </c>
      <c r="F22" s="13">
        <f t="shared" si="1"/>
        <v>749</v>
      </c>
      <c r="G22" s="13">
        <f t="shared" si="1"/>
        <v>5665</v>
      </c>
      <c r="H22" s="38">
        <f t="shared" si="1"/>
        <v>2348</v>
      </c>
      <c r="I22" s="52">
        <f t="shared" si="2"/>
        <v>1500</v>
      </c>
      <c r="J22" s="53">
        <f t="shared" si="2"/>
        <v>1000</v>
      </c>
      <c r="K22" s="52">
        <f t="shared" si="2"/>
        <v>1100</v>
      </c>
      <c r="L22" s="52">
        <f t="shared" si="2"/>
        <v>900</v>
      </c>
    </row>
    <row r="23" spans="1:12" s="4" customFormat="1" ht="46.15" hidden="1" customHeight="1">
      <c r="A23" s="160" t="s">
        <v>47</v>
      </c>
      <c r="B23" s="133" t="s">
        <v>67</v>
      </c>
      <c r="C23" s="154" t="s">
        <v>36</v>
      </c>
      <c r="D23" s="141">
        <v>0</v>
      </c>
      <c r="E23" s="26">
        <v>628</v>
      </c>
      <c r="F23" s="17">
        <v>749</v>
      </c>
      <c r="G23" s="14">
        <v>5665</v>
      </c>
      <c r="H23" s="37">
        <v>2348</v>
      </c>
      <c r="I23" s="56">
        <v>1500</v>
      </c>
      <c r="J23" s="57">
        <v>1000</v>
      </c>
      <c r="K23" s="64">
        <v>1100</v>
      </c>
      <c r="L23" s="47">
        <v>900</v>
      </c>
    </row>
    <row r="24" spans="1:12" s="4" customFormat="1" ht="25.15" customHeight="1">
      <c r="A24" s="113" t="s">
        <v>46</v>
      </c>
      <c r="B24" s="127" t="s">
        <v>68</v>
      </c>
      <c r="C24" s="128" t="s">
        <v>27</v>
      </c>
      <c r="D24" s="129">
        <f>D25</f>
        <v>1614</v>
      </c>
      <c r="E24" s="82"/>
      <c r="F24" s="82"/>
      <c r="G24" s="82"/>
      <c r="H24" s="82"/>
      <c r="I24" s="79" t="e">
        <f t="shared" ref="I24:L25" si="3">I25</f>
        <v>#REF!</v>
      </c>
      <c r="J24" s="79" t="e">
        <f t="shared" si="3"/>
        <v>#REF!</v>
      </c>
      <c r="K24" s="79" t="e">
        <f t="shared" si="3"/>
        <v>#REF!</v>
      </c>
      <c r="L24" s="79" t="e">
        <f t="shared" si="3"/>
        <v>#REF!</v>
      </c>
    </row>
    <row r="25" spans="1:12" s="4" customFormat="1" ht="13.5" customHeight="1">
      <c r="A25" s="113" t="s">
        <v>46</v>
      </c>
      <c r="B25" s="134" t="s">
        <v>69</v>
      </c>
      <c r="C25" s="126" t="s">
        <v>33</v>
      </c>
      <c r="D25" s="135">
        <f>D26</f>
        <v>1614</v>
      </c>
      <c r="E25" s="17"/>
      <c r="F25" s="17"/>
      <c r="G25" s="17"/>
      <c r="H25" s="17"/>
      <c r="I25" s="56" t="e">
        <f t="shared" si="3"/>
        <v>#REF!</v>
      </c>
      <c r="J25" s="56" t="e">
        <f t="shared" si="3"/>
        <v>#REF!</v>
      </c>
      <c r="K25" s="56" t="e">
        <f t="shared" si="3"/>
        <v>#REF!</v>
      </c>
      <c r="L25" s="56" t="e">
        <f t="shared" si="3"/>
        <v>#REF!</v>
      </c>
    </row>
    <row r="26" spans="1:12" s="4" customFormat="1" ht="43.15" customHeight="1">
      <c r="A26" s="160" t="s">
        <v>46</v>
      </c>
      <c r="B26" s="133" t="s">
        <v>70</v>
      </c>
      <c r="C26" s="168" t="s">
        <v>83</v>
      </c>
      <c r="D26" s="141">
        <v>1614</v>
      </c>
      <c r="E26" s="17"/>
      <c r="F26" s="17"/>
      <c r="G26" s="17"/>
      <c r="H26" s="17"/>
      <c r="I26" s="56" t="e">
        <f>#REF!</f>
        <v>#REF!</v>
      </c>
      <c r="J26" s="56" t="e">
        <f>#REF!</f>
        <v>#REF!</v>
      </c>
      <c r="K26" s="56" t="e">
        <f>#REF!</f>
        <v>#REF!</v>
      </c>
      <c r="L26" s="56" t="e">
        <f>#REF!</f>
        <v>#REF!</v>
      </c>
    </row>
    <row r="27" spans="1:12" ht="14.1" customHeight="1">
      <c r="A27" s="112" t="s">
        <v>46</v>
      </c>
      <c r="B27" s="127" t="s">
        <v>71</v>
      </c>
      <c r="C27" s="136" t="s">
        <v>9</v>
      </c>
      <c r="D27" s="137">
        <f>D28+D29</f>
        <v>5019.5</v>
      </c>
      <c r="E27" s="43">
        <f t="shared" ref="E27:L27" si="4">E28+E29</f>
        <v>530</v>
      </c>
      <c r="F27" s="30">
        <f t="shared" si="4"/>
        <v>725</v>
      </c>
      <c r="G27" s="30">
        <f t="shared" si="4"/>
        <v>406</v>
      </c>
      <c r="H27" s="36">
        <f t="shared" si="4"/>
        <v>551</v>
      </c>
      <c r="I27" s="50">
        <f t="shared" si="4"/>
        <v>660</v>
      </c>
      <c r="J27" s="83">
        <f t="shared" si="4"/>
        <v>1500</v>
      </c>
      <c r="K27" s="50">
        <f t="shared" si="4"/>
        <v>1300</v>
      </c>
      <c r="L27" s="50">
        <f t="shared" si="4"/>
        <v>1140</v>
      </c>
    </row>
    <row r="28" spans="1:12" ht="50.65" customHeight="1">
      <c r="A28" s="112" t="s">
        <v>47</v>
      </c>
      <c r="B28" s="134" t="s">
        <v>72</v>
      </c>
      <c r="C28" s="126" t="s">
        <v>10</v>
      </c>
      <c r="D28" s="124">
        <v>1805.5</v>
      </c>
      <c r="E28" s="27">
        <v>317</v>
      </c>
      <c r="F28" s="18">
        <v>374</v>
      </c>
      <c r="G28" s="22">
        <v>180</v>
      </c>
      <c r="H28" s="39">
        <v>288</v>
      </c>
      <c r="I28" s="46">
        <v>160</v>
      </c>
      <c r="J28" s="45">
        <v>500</v>
      </c>
      <c r="K28" s="46">
        <v>300</v>
      </c>
      <c r="L28" s="46">
        <v>440</v>
      </c>
    </row>
    <row r="29" spans="1:12" ht="25.5" customHeight="1">
      <c r="A29" s="112" t="s">
        <v>46</v>
      </c>
      <c r="B29" s="130" t="s">
        <v>73</v>
      </c>
      <c r="C29" s="138" t="s">
        <v>11</v>
      </c>
      <c r="D29" s="139">
        <f>D30</f>
        <v>3214</v>
      </c>
      <c r="E29" s="43">
        <f t="shared" ref="E29:L29" si="5">E30</f>
        <v>213</v>
      </c>
      <c r="F29" s="30">
        <f t="shared" si="5"/>
        <v>351</v>
      </c>
      <c r="G29" s="30">
        <f t="shared" si="5"/>
        <v>226</v>
      </c>
      <c r="H29" s="36">
        <f t="shared" si="5"/>
        <v>263</v>
      </c>
      <c r="I29" s="54">
        <f t="shared" si="5"/>
        <v>500</v>
      </c>
      <c r="J29" s="55">
        <f t="shared" si="5"/>
        <v>1000</v>
      </c>
      <c r="K29" s="54">
        <f t="shared" si="5"/>
        <v>1000</v>
      </c>
      <c r="L29" s="54">
        <f t="shared" si="5"/>
        <v>700</v>
      </c>
    </row>
    <row r="30" spans="1:12" ht="36.4" customHeight="1">
      <c r="A30" s="112" t="s">
        <v>46</v>
      </c>
      <c r="B30" s="134" t="s">
        <v>74</v>
      </c>
      <c r="C30" s="138" t="s">
        <v>37</v>
      </c>
      <c r="D30" s="135">
        <f>D31+D36</f>
        <v>3214</v>
      </c>
      <c r="E30" s="23">
        <v>213</v>
      </c>
      <c r="F30" s="15">
        <v>351</v>
      </c>
      <c r="G30" s="22">
        <v>226</v>
      </c>
      <c r="H30" s="39">
        <v>263</v>
      </c>
      <c r="I30" s="58">
        <v>500</v>
      </c>
      <c r="J30" s="59">
        <v>1000</v>
      </c>
      <c r="K30" s="58">
        <v>1000</v>
      </c>
      <c r="L30" s="58">
        <v>700</v>
      </c>
    </row>
    <row r="31" spans="1:12" ht="33.4" customHeight="1">
      <c r="A31" s="159" t="s">
        <v>46</v>
      </c>
      <c r="B31" s="133" t="s">
        <v>75</v>
      </c>
      <c r="C31" s="140" t="s">
        <v>44</v>
      </c>
      <c r="D31" s="141">
        <f>D32+D33+D34+D35</f>
        <v>3100</v>
      </c>
      <c r="E31" s="66"/>
      <c r="F31" s="15"/>
      <c r="G31" s="67"/>
      <c r="H31" s="67"/>
      <c r="I31" s="58"/>
      <c r="J31" s="59"/>
      <c r="K31" s="58"/>
      <c r="L31" s="58"/>
    </row>
    <row r="32" spans="1:12" s="106" customFormat="1" ht="40.9" customHeight="1">
      <c r="A32" s="159" t="s">
        <v>48</v>
      </c>
      <c r="B32" s="133" t="s">
        <v>75</v>
      </c>
      <c r="C32" s="140" t="s">
        <v>44</v>
      </c>
      <c r="D32" s="141">
        <v>1172.8</v>
      </c>
      <c r="E32" s="66"/>
      <c r="F32" s="15"/>
      <c r="G32" s="66"/>
      <c r="H32" s="66"/>
      <c r="I32" s="58"/>
      <c r="J32" s="59"/>
      <c r="K32" s="58"/>
      <c r="L32" s="58"/>
    </row>
    <row r="33" spans="1:12" s="106" customFormat="1" ht="40.9" customHeight="1">
      <c r="A33" s="159" t="s">
        <v>49</v>
      </c>
      <c r="B33" s="133" t="s">
        <v>75</v>
      </c>
      <c r="C33" s="140" t="s">
        <v>44</v>
      </c>
      <c r="D33" s="141">
        <v>374.5</v>
      </c>
      <c r="E33" s="66"/>
      <c r="F33" s="15"/>
      <c r="G33" s="66"/>
      <c r="H33" s="66"/>
      <c r="I33" s="58"/>
      <c r="J33" s="59"/>
      <c r="K33" s="58"/>
      <c r="L33" s="58"/>
    </row>
    <row r="34" spans="1:12" s="106" customFormat="1" ht="40.9" customHeight="1">
      <c r="A34" s="159" t="s">
        <v>50</v>
      </c>
      <c r="B34" s="133" t="s">
        <v>75</v>
      </c>
      <c r="C34" s="140" t="s">
        <v>44</v>
      </c>
      <c r="D34" s="141">
        <v>766.1</v>
      </c>
      <c r="E34" s="66"/>
      <c r="F34" s="15"/>
      <c r="G34" s="66"/>
      <c r="H34" s="66"/>
      <c r="I34" s="58"/>
      <c r="J34" s="59"/>
      <c r="K34" s="58"/>
      <c r="L34" s="58"/>
    </row>
    <row r="35" spans="1:12" s="106" customFormat="1" ht="40.9" customHeight="1">
      <c r="A35" s="159" t="s">
        <v>51</v>
      </c>
      <c r="B35" s="133" t="s">
        <v>75</v>
      </c>
      <c r="C35" s="140" t="s">
        <v>44</v>
      </c>
      <c r="D35" s="141">
        <v>786.6</v>
      </c>
      <c r="E35" s="66"/>
      <c r="F35" s="15"/>
      <c r="G35" s="66"/>
      <c r="H35" s="66"/>
      <c r="I35" s="58"/>
      <c r="J35" s="59"/>
      <c r="K35" s="58"/>
      <c r="L35" s="58"/>
    </row>
    <row r="36" spans="1:12" s="106" customFormat="1" ht="40.15" customHeight="1">
      <c r="A36" s="159" t="s">
        <v>51</v>
      </c>
      <c r="B36" s="133" t="s">
        <v>76</v>
      </c>
      <c r="C36" s="140" t="s">
        <v>45</v>
      </c>
      <c r="D36" s="141">
        <v>114</v>
      </c>
      <c r="E36" s="66"/>
      <c r="F36" s="15"/>
      <c r="G36" s="66"/>
      <c r="H36" s="66"/>
      <c r="I36" s="58"/>
      <c r="J36" s="59"/>
      <c r="K36" s="58"/>
      <c r="L36" s="58"/>
    </row>
    <row r="37" spans="1:12" s="73" customFormat="1" ht="15.75" customHeight="1">
      <c r="A37" s="112" t="s">
        <v>46</v>
      </c>
      <c r="B37" s="142" t="s">
        <v>77</v>
      </c>
      <c r="C37" s="136" t="s">
        <v>20</v>
      </c>
      <c r="D37" s="129">
        <f>D38</f>
        <v>20</v>
      </c>
      <c r="E37" s="84"/>
      <c r="F37" s="85"/>
      <c r="G37" s="84"/>
      <c r="H37" s="84"/>
      <c r="I37" s="86">
        <f t="shared" ref="I37:L38" si="6">I38</f>
        <v>0</v>
      </c>
      <c r="J37" s="86">
        <f t="shared" si="6"/>
        <v>0</v>
      </c>
      <c r="K37" s="86">
        <f t="shared" si="6"/>
        <v>10.4</v>
      </c>
      <c r="L37" s="86">
        <f t="shared" si="6"/>
        <v>0</v>
      </c>
    </row>
    <row r="38" spans="1:12" s="73" customFormat="1" ht="12.75" customHeight="1">
      <c r="A38" s="112" t="s">
        <v>46</v>
      </c>
      <c r="B38" s="143" t="s">
        <v>78</v>
      </c>
      <c r="C38" s="138" t="s">
        <v>21</v>
      </c>
      <c r="D38" s="135">
        <f>D39</f>
        <v>20</v>
      </c>
      <c r="E38" s="70"/>
      <c r="F38" s="71"/>
      <c r="G38" s="70"/>
      <c r="H38" s="70"/>
      <c r="I38" s="72">
        <f t="shared" si="6"/>
        <v>0</v>
      </c>
      <c r="J38" s="72">
        <f t="shared" si="6"/>
        <v>0</v>
      </c>
      <c r="K38" s="72">
        <f t="shared" si="6"/>
        <v>10.4</v>
      </c>
      <c r="L38" s="72">
        <f t="shared" si="6"/>
        <v>0</v>
      </c>
    </row>
    <row r="39" spans="1:12" ht="23.1" customHeight="1">
      <c r="A39" s="159" t="s">
        <v>52</v>
      </c>
      <c r="B39" s="144" t="s">
        <v>79</v>
      </c>
      <c r="C39" s="140" t="s">
        <v>38</v>
      </c>
      <c r="D39" s="141">
        <v>20</v>
      </c>
      <c r="E39" s="66"/>
      <c r="F39" s="15"/>
      <c r="G39" s="67"/>
      <c r="H39" s="67"/>
      <c r="I39" s="58">
        <v>0</v>
      </c>
      <c r="J39" s="59">
        <v>0</v>
      </c>
      <c r="K39" s="58">
        <v>10.4</v>
      </c>
      <c r="L39" s="58">
        <v>0</v>
      </c>
    </row>
    <row r="40" spans="1:12" ht="14.65" customHeight="1">
      <c r="A40" s="112" t="s">
        <v>46</v>
      </c>
      <c r="B40" s="145" t="s">
        <v>80</v>
      </c>
      <c r="C40" s="128" t="s">
        <v>14</v>
      </c>
      <c r="D40" s="129">
        <f>D41</f>
        <v>12583.8</v>
      </c>
      <c r="E40" s="42"/>
      <c r="F40" s="42"/>
      <c r="G40" s="42"/>
      <c r="H40" s="42"/>
      <c r="I40" s="60">
        <f t="shared" ref="I40:L41" si="7">I41</f>
        <v>2751</v>
      </c>
      <c r="J40" s="61">
        <f t="shared" si="7"/>
        <v>2785</v>
      </c>
      <c r="K40" s="60">
        <f t="shared" si="7"/>
        <v>2757</v>
      </c>
      <c r="L40" s="60">
        <f t="shared" si="7"/>
        <v>2780.6</v>
      </c>
    </row>
    <row r="41" spans="1:12" ht="25.15" customHeight="1">
      <c r="A41" s="112" t="s">
        <v>46</v>
      </c>
      <c r="B41" s="145" t="s">
        <v>81</v>
      </c>
      <c r="C41" s="128" t="s">
        <v>28</v>
      </c>
      <c r="D41" s="129">
        <f>D42</f>
        <v>12583.8</v>
      </c>
      <c r="E41" s="16"/>
      <c r="F41" s="16"/>
      <c r="G41" s="41"/>
      <c r="H41" s="41"/>
      <c r="I41" s="62">
        <f t="shared" si="7"/>
        <v>2751</v>
      </c>
      <c r="J41" s="63">
        <f t="shared" si="7"/>
        <v>2785</v>
      </c>
      <c r="K41" s="62">
        <f t="shared" si="7"/>
        <v>2757</v>
      </c>
      <c r="L41" s="62">
        <f t="shared" si="7"/>
        <v>2780.6</v>
      </c>
    </row>
    <row r="42" spans="1:12" ht="24" customHeight="1">
      <c r="A42" s="112" t="s">
        <v>46</v>
      </c>
      <c r="B42" s="145" t="s">
        <v>86</v>
      </c>
      <c r="C42" s="128" t="s">
        <v>84</v>
      </c>
      <c r="D42" s="129">
        <f>D44+D47</f>
        <v>12583.8</v>
      </c>
      <c r="E42" s="35"/>
      <c r="F42" s="35"/>
      <c r="G42" s="35"/>
      <c r="H42" s="35"/>
      <c r="I42" s="62">
        <f>I43+I47</f>
        <v>2751</v>
      </c>
      <c r="J42" s="62">
        <f>J43+J47</f>
        <v>2785</v>
      </c>
      <c r="K42" s="62">
        <f>K43+K47</f>
        <v>2757</v>
      </c>
      <c r="L42" s="62">
        <f>L43+L47</f>
        <v>2780.6</v>
      </c>
    </row>
    <row r="43" spans="1:12" ht="23.1" customHeight="1">
      <c r="A43" s="112" t="s">
        <v>46</v>
      </c>
      <c r="B43" s="143" t="s">
        <v>87</v>
      </c>
      <c r="C43" s="126" t="s">
        <v>19</v>
      </c>
      <c r="D43" s="135">
        <f>D44</f>
        <v>3289</v>
      </c>
      <c r="E43" s="35"/>
      <c r="F43" s="35"/>
      <c r="G43" s="35"/>
      <c r="H43" s="35"/>
      <c r="I43" s="62">
        <f>I44</f>
        <v>610</v>
      </c>
      <c r="J43" s="62">
        <f>J44</f>
        <v>643</v>
      </c>
      <c r="K43" s="62">
        <f>K44</f>
        <v>616</v>
      </c>
      <c r="L43" s="62">
        <f>L44</f>
        <v>630.4</v>
      </c>
    </row>
    <row r="44" spans="1:12" ht="39.6" customHeight="1">
      <c r="A44" s="112" t="s">
        <v>52</v>
      </c>
      <c r="B44" s="143" t="s">
        <v>88</v>
      </c>
      <c r="C44" s="126" t="s">
        <v>39</v>
      </c>
      <c r="D44" s="135">
        <f>D45+D46</f>
        <v>3289</v>
      </c>
      <c r="E44" s="35"/>
      <c r="F44" s="35"/>
      <c r="G44" s="35"/>
      <c r="H44" s="35"/>
      <c r="I44" s="62">
        <f>I45+I46</f>
        <v>610</v>
      </c>
      <c r="J44" s="62">
        <f>J45+J46</f>
        <v>643</v>
      </c>
      <c r="K44" s="62">
        <f>K45+K46</f>
        <v>616</v>
      </c>
      <c r="L44" s="62">
        <f>L45+L46</f>
        <v>630.4</v>
      </c>
    </row>
    <row r="45" spans="1:12" ht="43.5" customHeight="1">
      <c r="A45" s="159" t="s">
        <v>52</v>
      </c>
      <c r="B45" s="144" t="s">
        <v>89</v>
      </c>
      <c r="C45" s="154" t="s">
        <v>41</v>
      </c>
      <c r="D45" s="141">
        <v>3282.5</v>
      </c>
      <c r="E45" s="16"/>
      <c r="F45" s="16"/>
      <c r="G45" s="41"/>
      <c r="H45" s="41"/>
      <c r="I45" s="44">
        <v>596</v>
      </c>
      <c r="J45" s="48">
        <v>629</v>
      </c>
      <c r="K45" s="44">
        <v>602</v>
      </c>
      <c r="L45" s="44">
        <v>608.79999999999995</v>
      </c>
    </row>
    <row r="46" spans="1:12" ht="64.5" customHeight="1">
      <c r="A46" s="159" t="s">
        <v>52</v>
      </c>
      <c r="B46" s="144" t="s">
        <v>90</v>
      </c>
      <c r="C46" s="154" t="s">
        <v>42</v>
      </c>
      <c r="D46" s="141">
        <v>6.5</v>
      </c>
      <c r="E46" s="16"/>
      <c r="F46" s="16"/>
      <c r="G46" s="41"/>
      <c r="H46" s="41"/>
      <c r="I46" s="44">
        <v>14</v>
      </c>
      <c r="J46" s="48">
        <v>14</v>
      </c>
      <c r="K46" s="44">
        <v>14</v>
      </c>
      <c r="L46" s="44">
        <v>21.6</v>
      </c>
    </row>
    <row r="47" spans="1:12" ht="36" customHeight="1">
      <c r="A47" s="112" t="s">
        <v>46</v>
      </c>
      <c r="B47" s="143" t="s">
        <v>91</v>
      </c>
      <c r="C47" s="126" t="s">
        <v>22</v>
      </c>
      <c r="D47" s="135">
        <f>D48</f>
        <v>9294.7999999999993</v>
      </c>
      <c r="E47" s="35"/>
      <c r="F47" s="35"/>
      <c r="G47" s="35"/>
      <c r="H47" s="35"/>
      <c r="I47" s="62">
        <f>I48</f>
        <v>2141</v>
      </c>
      <c r="J47" s="62">
        <f>J48</f>
        <v>2142</v>
      </c>
      <c r="K47" s="62">
        <f>K48</f>
        <v>2141</v>
      </c>
      <c r="L47" s="62">
        <f>L48</f>
        <v>2150.1999999999998</v>
      </c>
    </row>
    <row r="48" spans="1:12" ht="48" customHeight="1">
      <c r="A48" s="112" t="s">
        <v>52</v>
      </c>
      <c r="B48" s="143" t="s">
        <v>92</v>
      </c>
      <c r="C48" s="126" t="s">
        <v>40</v>
      </c>
      <c r="D48" s="135">
        <f>D49+D50</f>
        <v>9294.7999999999993</v>
      </c>
      <c r="E48" s="16"/>
      <c r="F48" s="16"/>
      <c r="G48" s="41"/>
      <c r="H48" s="41"/>
      <c r="I48" s="44">
        <f>I49+I50</f>
        <v>2141</v>
      </c>
      <c r="J48" s="44">
        <f>J49+J50</f>
        <v>2142</v>
      </c>
      <c r="K48" s="44">
        <f>K49+K50</f>
        <v>2141</v>
      </c>
      <c r="L48" s="44">
        <f>L49+L50</f>
        <v>2150.1999999999998</v>
      </c>
    </row>
    <row r="49" spans="1:12" ht="31.15" customHeight="1">
      <c r="A49" s="159" t="s">
        <v>52</v>
      </c>
      <c r="B49" s="144" t="s">
        <v>93</v>
      </c>
      <c r="C49" s="154" t="s">
        <v>23</v>
      </c>
      <c r="D49" s="141">
        <v>6883.8</v>
      </c>
      <c r="E49" s="16"/>
      <c r="F49" s="16"/>
      <c r="G49" s="41"/>
      <c r="H49" s="41"/>
      <c r="I49" s="44">
        <v>1595</v>
      </c>
      <c r="J49" s="48">
        <v>1595</v>
      </c>
      <c r="K49" s="44">
        <v>1595</v>
      </c>
      <c r="L49" s="44">
        <v>1603.1</v>
      </c>
    </row>
    <row r="50" spans="1:12" ht="31.9" customHeight="1" thickBot="1">
      <c r="A50" s="159" t="s">
        <v>52</v>
      </c>
      <c r="B50" s="146" t="s">
        <v>94</v>
      </c>
      <c r="C50" s="157" t="s">
        <v>24</v>
      </c>
      <c r="D50" s="158">
        <v>2411</v>
      </c>
      <c r="E50" s="66"/>
      <c r="F50" s="66"/>
      <c r="G50" s="67"/>
      <c r="H50" s="67"/>
      <c r="I50" s="58">
        <v>546</v>
      </c>
      <c r="J50" s="58">
        <v>547</v>
      </c>
      <c r="K50" s="68">
        <v>546</v>
      </c>
      <c r="L50" s="58">
        <v>547.1</v>
      </c>
    </row>
    <row r="51" spans="1:12" s="7" customFormat="1" ht="13.5" thickBot="1">
      <c r="A51" s="110"/>
      <c r="B51" s="147"/>
      <c r="C51" s="148" t="s">
        <v>12</v>
      </c>
      <c r="D51" s="149">
        <f>D9+D40</f>
        <v>115635.1</v>
      </c>
      <c r="E51" s="28" t="e">
        <f t="shared" ref="E51:L51" si="8">E9+E40</f>
        <v>#REF!</v>
      </c>
      <c r="F51" s="28" t="e">
        <f t="shared" si="8"/>
        <v>#REF!</v>
      </c>
      <c r="G51" s="28" t="e">
        <f t="shared" si="8"/>
        <v>#REF!</v>
      </c>
      <c r="H51" s="28" t="e">
        <f t="shared" si="8"/>
        <v>#REF!</v>
      </c>
      <c r="I51" s="65" t="e">
        <f t="shared" si="8"/>
        <v>#REF!</v>
      </c>
      <c r="J51" s="65" t="e">
        <f t="shared" si="8"/>
        <v>#REF!</v>
      </c>
      <c r="K51" s="65" t="e">
        <f t="shared" si="8"/>
        <v>#REF!</v>
      </c>
      <c r="L51" s="65" t="e">
        <f t="shared" si="8"/>
        <v>#REF!</v>
      </c>
    </row>
    <row r="52" spans="1:12" s="7" customFormat="1">
      <c r="A52" s="111"/>
      <c r="B52" s="108"/>
      <c r="C52" s="102"/>
      <c r="D52" s="103"/>
      <c r="E52" s="104"/>
      <c r="F52" s="104"/>
      <c r="G52" s="104"/>
      <c r="H52" s="104"/>
      <c r="I52" s="105"/>
      <c r="J52" s="105"/>
      <c r="K52" s="105"/>
      <c r="L52" s="105"/>
    </row>
    <row r="53" spans="1:12" s="172" customFormat="1">
      <c r="A53" s="170"/>
      <c r="B53" s="180" t="s">
        <v>85</v>
      </c>
      <c r="C53" s="180"/>
      <c r="D53" s="180"/>
      <c r="E53" s="180"/>
      <c r="F53" s="180"/>
      <c r="G53" s="180"/>
      <c r="H53" s="180"/>
      <c r="I53" s="171"/>
      <c r="J53" s="171"/>
      <c r="K53" s="171"/>
      <c r="L53" s="171"/>
    </row>
    <row r="54" spans="1:12" s="172" customFormat="1">
      <c r="A54" s="173"/>
      <c r="B54" s="174" t="s">
        <v>96</v>
      </c>
      <c r="C54" s="175"/>
      <c r="D54" s="176"/>
      <c r="E54" s="177"/>
      <c r="F54" s="177"/>
      <c r="G54" s="178"/>
      <c r="H54" s="178"/>
      <c r="I54" s="171"/>
      <c r="J54" s="171"/>
      <c r="K54" s="171"/>
      <c r="L54" s="171"/>
    </row>
    <row r="55" spans="1:12">
      <c r="A55" s="118"/>
      <c r="B55" s="169" t="s">
        <v>95</v>
      </c>
    </row>
  </sheetData>
  <mergeCells count="6">
    <mergeCell ref="B1:L1"/>
    <mergeCell ref="B53:H53"/>
    <mergeCell ref="C4:L4"/>
    <mergeCell ref="C3:L3"/>
    <mergeCell ref="C2:L2"/>
    <mergeCell ref="A8:B8"/>
  </mergeCells>
  <phoneticPr fontId="4" type="noConversion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2016-12-06T09:13:27Z</cp:lastPrinted>
  <dcterms:created xsi:type="dcterms:W3CDTF">2007-07-12T07:09:47Z</dcterms:created>
  <dcterms:modified xsi:type="dcterms:W3CDTF">2017-02-16T13:34:04Z</dcterms:modified>
</cp:coreProperties>
</file>